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60" windowWidth="28800" windowHeight="15540"/>
  </bookViews>
  <sheets>
    <sheet name="Orçamento Sintético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" l="1"/>
  <c r="I69" i="1" s="1"/>
  <c r="J69" i="1" s="1"/>
  <c r="H68" i="1"/>
  <c r="I68" i="1" s="1"/>
  <c r="J68" i="1" s="1"/>
  <c r="J67" i="1"/>
  <c r="H66" i="1"/>
  <c r="I66" i="1" s="1"/>
  <c r="J66" i="1" s="1"/>
  <c r="H65" i="1"/>
  <c r="I65" i="1" s="1"/>
  <c r="J65" i="1" s="1"/>
  <c r="H64" i="1"/>
  <c r="I64" i="1" s="1"/>
  <c r="J64" i="1" s="1"/>
  <c r="H63" i="1"/>
  <c r="I63" i="1" s="1"/>
  <c r="J63" i="1" s="1"/>
  <c r="H62" i="1"/>
  <c r="I62" i="1" s="1"/>
  <c r="J62" i="1" s="1"/>
  <c r="H61" i="1"/>
  <c r="I61" i="1" s="1"/>
  <c r="J61" i="1" s="1"/>
  <c r="H60" i="1"/>
  <c r="I60" i="1" s="1"/>
  <c r="J60" i="1" s="1"/>
  <c r="J59" i="1"/>
  <c r="H58" i="1"/>
  <c r="I58" i="1" s="1"/>
  <c r="J58" i="1" s="1"/>
  <c r="H57" i="1"/>
  <c r="I57" i="1" s="1"/>
  <c r="J57" i="1" s="1"/>
  <c r="I56" i="1"/>
  <c r="J56" i="1" s="1"/>
  <c r="H56" i="1"/>
  <c r="H55" i="1"/>
  <c r="I55" i="1" s="1"/>
  <c r="J55" i="1" s="1"/>
  <c r="H54" i="1"/>
  <c r="I54" i="1" s="1"/>
  <c r="J54" i="1" s="1"/>
  <c r="H53" i="1"/>
  <c r="I53" i="1" s="1"/>
  <c r="J53" i="1" s="1"/>
  <c r="J52" i="1"/>
  <c r="H51" i="1"/>
  <c r="I51" i="1" s="1"/>
  <c r="J51" i="1" s="1"/>
  <c r="I50" i="1"/>
  <c r="J50" i="1" s="1"/>
  <c r="H50" i="1"/>
  <c r="H49" i="1"/>
  <c r="I49" i="1" s="1"/>
  <c r="J49" i="1" s="1"/>
  <c r="J48" i="1"/>
  <c r="J47" i="1"/>
  <c r="I46" i="1"/>
  <c r="J46" i="1" s="1"/>
  <c r="H46" i="1"/>
  <c r="H45" i="1"/>
  <c r="I45" i="1" s="1"/>
  <c r="J45" i="1" s="1"/>
  <c r="H44" i="1"/>
  <c r="I44" i="1" s="1"/>
  <c r="J44" i="1" s="1"/>
  <c r="J43" i="1"/>
  <c r="H42" i="1"/>
  <c r="I42" i="1" s="1"/>
  <c r="J42" i="1" s="1"/>
  <c r="H41" i="1"/>
  <c r="I41" i="1" s="1"/>
  <c r="J41" i="1" s="1"/>
  <c r="I40" i="1"/>
  <c r="J40" i="1" s="1"/>
  <c r="H40" i="1"/>
  <c r="H39" i="1"/>
  <c r="I39" i="1" s="1"/>
  <c r="J39" i="1" s="1"/>
  <c r="J38" i="1"/>
  <c r="H37" i="1"/>
  <c r="I37" i="1" s="1"/>
  <c r="J37" i="1" s="1"/>
  <c r="H36" i="1"/>
  <c r="I36" i="1" s="1"/>
  <c r="J36" i="1" s="1"/>
  <c r="H35" i="1"/>
  <c r="I35" i="1" s="1"/>
  <c r="J35" i="1" s="1"/>
  <c r="I34" i="1"/>
  <c r="J34" i="1" s="1"/>
  <c r="H34" i="1"/>
  <c r="H33" i="1"/>
  <c r="I33" i="1" s="1"/>
  <c r="J33" i="1" s="1"/>
  <c r="H32" i="1"/>
  <c r="I32" i="1" s="1"/>
  <c r="J32" i="1" s="1"/>
  <c r="H31" i="1"/>
  <c r="I31" i="1" s="1"/>
  <c r="J31" i="1" s="1"/>
  <c r="J30" i="1"/>
  <c r="J29" i="1"/>
  <c r="H28" i="1"/>
  <c r="I28" i="1" s="1"/>
  <c r="J28" i="1" s="1"/>
  <c r="H27" i="1"/>
  <c r="I27" i="1" s="1"/>
  <c r="J27" i="1" s="1"/>
  <c r="I26" i="1"/>
  <c r="J26" i="1" s="1"/>
  <c r="H26" i="1"/>
  <c r="H25" i="1"/>
  <c r="I25" i="1" s="1"/>
  <c r="J25" i="1" s="1"/>
  <c r="H24" i="1"/>
  <c r="I24" i="1" s="1"/>
  <c r="J24" i="1" s="1"/>
  <c r="J23" i="1"/>
  <c r="H22" i="1"/>
  <c r="I22" i="1" s="1"/>
  <c r="J22" i="1" s="1"/>
  <c r="H21" i="1"/>
  <c r="I21" i="1" s="1"/>
  <c r="J21" i="1" s="1"/>
  <c r="I20" i="1"/>
  <c r="J20" i="1" s="1"/>
  <c r="H20" i="1"/>
  <c r="H19" i="1"/>
  <c r="I19" i="1" s="1"/>
  <c r="J19" i="1" s="1"/>
  <c r="H18" i="1"/>
  <c r="I18" i="1" s="1"/>
  <c r="J18" i="1" s="1"/>
  <c r="H17" i="1"/>
  <c r="I17" i="1" s="1"/>
  <c r="J17" i="1" s="1"/>
  <c r="J16" i="1"/>
  <c r="H15" i="1"/>
  <c r="I15" i="1" s="1"/>
  <c r="J15" i="1" s="1"/>
  <c r="H14" i="1"/>
  <c r="I14" i="1" s="1"/>
  <c r="J14" i="1" s="1"/>
  <c r="H13" i="1"/>
  <c r="I13" i="1" s="1"/>
  <c r="J13" i="1" s="1"/>
  <c r="J12" i="1"/>
  <c r="J11" i="1"/>
  <c r="I10" i="1"/>
  <c r="J10" i="1" s="1"/>
  <c r="H10" i="1"/>
  <c r="J9" i="1"/>
  <c r="H8" i="1"/>
  <c r="I8" i="1" s="1"/>
  <c r="J8" i="1" s="1"/>
  <c r="H7" i="1"/>
  <c r="I7" i="1" s="1"/>
  <c r="J7" i="1" s="1"/>
  <c r="H6" i="1"/>
  <c r="I6" i="1" s="1"/>
  <c r="J6" i="1" s="1"/>
  <c r="J5" i="1"/>
</calcChain>
</file>

<file path=xl/sharedStrings.xml><?xml version="1.0" encoding="utf-8"?>
<sst xmlns="http://schemas.openxmlformats.org/spreadsheetml/2006/main" count="298" uniqueCount="162">
  <si>
    <t>Obra</t>
  </si>
  <si>
    <t>B.D.I.</t>
  </si>
  <si>
    <t>Reforma do Telhado - UnED Nova Iguaçu - Bloco B e Almoxarifado</t>
  </si>
  <si>
    <t xml:space="preserve"> 22,0%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</si>
  <si>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</si>
  <si>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</si>
  <si>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</si>
  <si>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</si>
  <si>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</si>
  <si>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</si>
  <si>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</si>
  <si>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</si>
  <si>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</si>
  <si>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</si>
  <si>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</si>
  <si>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</si>
  <si>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</si>
  <si>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</si>
  <si>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</si>
  <si>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</si>
  <si>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</si>
  <si>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</si>
  <si>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 xml:space="preserve"> 93208 </t>
  </si>
  <si>
    <t>EXECUÇÃO DE ALMOXARIFADO EM CANTEIRO DE OBRA EM CHAPA DE MADEIRA COMPENSADA, INCLUSO PRATELEIRAS. AF_02/2016</t>
  </si>
  <si>
    <t xml:space="preserve"> 1.3 </t>
  </si>
  <si>
    <t xml:space="preserve"> 93213 </t>
  </si>
  <si>
    <t>EXECUÇÃO DE SANITÁRIO E VESTIÁRIO EM CANTEIRO DE OBRA EM ALVENARIA, NÃO INCLUSO MOBILIÁRIO. AF_02/2016</t>
  </si>
  <si>
    <t xml:space="preserve"> 2 </t>
  </si>
  <si>
    <t>ADMINISTRAÇÃO LOCAL</t>
  </si>
  <si>
    <t xml:space="preserve"> 2.1 </t>
  </si>
  <si>
    <t xml:space="preserve"> ADM-003 </t>
  </si>
  <si>
    <t>Próprio</t>
  </si>
  <si>
    <t>UN</t>
  </si>
  <si>
    <t xml:space="preserve"> 3 </t>
  </si>
  <si>
    <t>TELHADO - BLOCO B</t>
  </si>
  <si>
    <t xml:space="preserve"> 3.1 </t>
  </si>
  <si>
    <t>RETIRADAS E DEMOLIÇÕES</t>
  </si>
  <si>
    <t xml:space="preserve"> 3.1.1 </t>
  </si>
  <si>
    <t xml:space="preserve"> 97647 </t>
  </si>
  <si>
    <t>REMOÇÃO DE TELHAS, DE FIBROCIMENTO, METÁLICA E CERÂMICA, DE FORMA MANUAL, SEM REAPROVEITAMENTO. AF_12/2017</t>
  </si>
  <si>
    <t xml:space="preserve"> 3.1.2 </t>
  </si>
  <si>
    <t xml:space="preserve"> 97063 </t>
  </si>
  <si>
    <t>MONTAGEM E DESMONTAGEM DE ANDAIME MODULAR FACHADEIRO, COM PISO METÁLICO, PARA EDIFICAÇÕES COM MÚLTIPLOS PAVIMENTOS (EXCLUSIVE ANDAIME E LIMPEZA). AF_11/2017</t>
  </si>
  <si>
    <t xml:space="preserve"> 3.1.3 </t>
  </si>
  <si>
    <t xml:space="preserve"> 00020193 </t>
  </si>
  <si>
    <t>LOCACAO DE ANDAIME METALICO TIPO FACHADEIRO, LARGURA DE 1,20 M, ALTURA POR PECA DE 2,0 M, INCLUINDO SAPATAS E ITENS NECESSARIOS A INSTALACAO</t>
  </si>
  <si>
    <t>M2XMES</t>
  </si>
  <si>
    <t xml:space="preserve"> 3.2 </t>
  </si>
  <si>
    <t>NOVA COBERTURA</t>
  </si>
  <si>
    <t xml:space="preserve"> 3.2.1 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</si>
  <si>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</si>
  <si>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</si>
  <si>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 xml:space="preserve"> 3.2.2 </t>
  </si>
  <si>
    <t xml:space="preserve"> 92566 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</si>
  <si>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</si>
  <si>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 xml:space="preserve"> 3.2.3 </t>
  </si>
  <si>
    <t xml:space="preserve"> SP94213 </t>
  </si>
  <si>
    <t>TELHAMENTO COM TELHA DE AÇO/ALUMÍNIO E = 0,5 MM, COM ATÉ 2 ÁGUAS, INCLUSO IÇAMENTO.</t>
  </si>
  <si>
    <t xml:space="preserve"> 3.2.4 </t>
  </si>
  <si>
    <t xml:space="preserve"> 100729 </t>
  </si>
  <si>
    <t>PINTURA COM TINTA EPOXÍDICA DE ACABAMENTO PULVERIZADA SOBRE PERFIL METÁLICO EXECUTADO EM FÁBRICA (POR DEMÃO). AF_01/2020_P (pintura telha na cor existente)</t>
  </si>
  <si>
    <t xml:space="preserve"> 3.2.5 </t>
  </si>
  <si>
    <t xml:space="preserve"> 100327 </t>
  </si>
  <si>
    <t>RUFO EXTERNO/INTERNO EM CHAPA DE AÇO GALVANIZADO NÚMERO 26, CORTE DE 33 CM, INCLUSO IÇAMENTO. AF_07/2019 (rufos e contrarrufos)</t>
  </si>
  <si>
    <t>M</t>
  </si>
  <si>
    <t xml:space="preserve"> 3.2.6 </t>
  </si>
  <si>
    <t xml:space="preserve"> 101979 </t>
  </si>
  <si>
    <t>CHAPIM (RUFO CAPA) EM AÇO GALVANIZADO, CORTE 33. AF_11/2020 (cumeeira)</t>
  </si>
  <si>
    <t xml:space="preserve"> 3.3 </t>
  </si>
  <si>
    <t>REPARO DAS CALHAS</t>
  </si>
  <si>
    <t xml:space="preserve"> 3.3.1 </t>
  </si>
  <si>
    <t xml:space="preserve"> 97634 </t>
  </si>
  <si>
    <t>DEMOLIÇÃO DE REVESTIMENTO CERÂMICO, DE FORMA MECANIZADA COM MARTELETE, SEM REAPROVEITAMENTO. AF_12/2017</t>
  </si>
  <si>
    <t xml:space="preserve"> 3.3.2 </t>
  </si>
  <si>
    <t xml:space="preserve"> 99811 </t>
  </si>
  <si>
    <t>LIMPEZA DE CONTRAPISO COM VASSOURA A SECO. AF_04/2019</t>
  </si>
  <si>
    <t xml:space="preserve"> 3.3.3 </t>
  </si>
  <si>
    <t xml:space="preserve"> 87620 </t>
  </si>
  <si>
    <t>CONTRAPISO EM ARGAMASSA TRAÇO 1:4 (CIMENTO E AREIA), PREPARO MECÂNICO COM BETONEIRA 400 L, APLICADO EM ÁREAS SECAS SOBRE LAJE, ADERIDO, ESPESSURA 2CM. AF_06/2014</t>
  </si>
  <si>
    <t xml:space="preserve"> 3.3.4 </t>
  </si>
  <si>
    <t xml:space="preserve"> 98546 </t>
  </si>
  <si>
    <t>IMPERMEABILIZAÇÃO DE SUPERFÍCIE COM MANTA ASFÁLTICA, UMA CAMADA, INCLUSIVE APLICAÇÃO DE PRIMER ASFÁLTICO, E=3MM. AF_06/2018</t>
  </si>
  <si>
    <t xml:space="preserve"> 3.3.5 </t>
  </si>
  <si>
    <t xml:space="preserve"> 98563 </t>
  </si>
  <si>
    <t>PROTEÇÃO MECÂNICA DE SUPERFÍCIE HORIZONTAL COM ARGAMASSA DE CIMENTO E AREIA, TRAÇO 1:3, E=2CM. AF_06/2018</t>
  </si>
  <si>
    <t xml:space="preserve"> 4 </t>
  </si>
  <si>
    <t>TERRAÇO DAS TORRES</t>
  </si>
  <si>
    <t xml:space="preserve"> 4.1 </t>
  </si>
  <si>
    <t>IMPERMEABILIZAÇÃO DOS TERRAÇOS</t>
  </si>
  <si>
    <t xml:space="preserve"> 4.1.1 </t>
  </si>
  <si>
    <t xml:space="preserve"> 4.1.2 </t>
  </si>
  <si>
    <t xml:space="preserve"> 4.1.3 </t>
  </si>
  <si>
    <t xml:space="preserve"> 4.1.4 </t>
  </si>
  <si>
    <t xml:space="preserve"> 4.1.5 </t>
  </si>
  <si>
    <t xml:space="preserve"> 4.1.6 </t>
  </si>
  <si>
    <t xml:space="preserve"> 102488 </t>
  </si>
  <si>
    <t>PREPARO DO PISO CIMENTADO PARA PINTURA - LIXAMENTO E LIMPEZA. AF_05/2021 (topo dos reservatórios)</t>
  </si>
  <si>
    <t xml:space="preserve"> 4.1.7 </t>
  </si>
  <si>
    <t xml:space="preserve"> 98557 </t>
  </si>
  <si>
    <t>IMPERMEABILIZAÇÃO DE SUPERFÍCIE COM EMULSÃO ASFÁLTICA, 2 DEMÃOS AF_06/2018 (topo dos reservatórios)</t>
  </si>
  <si>
    <t xml:space="preserve"> 4.2 </t>
  </si>
  <si>
    <t>RECUPERAÇÃO DOS REVESTIMENTOS</t>
  </si>
  <si>
    <t xml:space="preserve"> 4.2.1 </t>
  </si>
  <si>
    <t xml:space="preserve"> 97631 </t>
  </si>
  <si>
    <t>DEMOLIÇÃO DE ARGAMASSAS, DE FORMA MANUAL, SEM REAPROVEITAMENTO. AF_12/2017</t>
  </si>
  <si>
    <t xml:space="preserve"> 4.2.2 </t>
  </si>
  <si>
    <t>PREPARO DO PISO CIMENTADO PARA PINTURA - LIXAMENTO E LIMPEZA. AF_05/2021</t>
  </si>
  <si>
    <t xml:space="preserve"> 4.2.3 </t>
  </si>
  <si>
    <t xml:space="preserve"> 87811 </t>
  </si>
  <si>
    <t>EMBOÇO OU MASSA ÚNICA EM ARGAMASSA TRAÇO 1:2:8, PREPARO MANUAL, APLICADA MANUALMENTE EM SUPERFÍCIES EXTERNAS DA SACADA, ESPESSURA DE 25 MM, SEM USO DE TELA METÁLICA DE REFORÇO CONTRA FISSURAÇÃO. AF_06/2014</t>
  </si>
  <si>
    <t xml:space="preserve"> 4.2.4 </t>
  </si>
  <si>
    <t xml:space="preserve"> 88489 </t>
  </si>
  <si>
    <t>APLICAÇÃO MANUAL DE PINTURA COM TINTA LÁTEX ACRÍLICA EM PAREDES, DUAS DEMÃOS. AF_06/2014</t>
  </si>
  <si>
    <t xml:space="preserve"> 4.3 </t>
  </si>
  <si>
    <t>SERVIÇOS COMPLEMENTARES</t>
  </si>
  <si>
    <t xml:space="preserve"> 4.3.1 </t>
  </si>
  <si>
    <t xml:space="preserve"> 200513 </t>
  </si>
  <si>
    <t>IOPES</t>
  </si>
  <si>
    <t>Escada tipo marinheiro de tubo de ferro 1" e 3/4", com h=4.20m, para acesso a caixa d'água, inclusive pintura em esmalte sintético, conforme detalhe em projeto</t>
  </si>
  <si>
    <t>und</t>
  </si>
  <si>
    <t xml:space="preserve"> 4.3.2 </t>
  </si>
  <si>
    <t xml:space="preserve"> 83670 </t>
  </si>
  <si>
    <t>TUBO PVC DN 75 MM PARA DRENAGEM - FORNECIMENTO E INSTALACAO</t>
  </si>
  <si>
    <t xml:space="preserve"> 4.3.3 </t>
  </si>
  <si>
    <t xml:space="preserve"> 100722 </t>
  </si>
  <si>
    <t>PINTURA COM TINTA ALQUÍDICA DE FUNDO (TIPO ZARCÃO) APLICADA A ROLO OU PINCEL SOBRE SUPERFÍCIES METÁLICAS (EXCETO PERFIL) EXECUTADO EM OBRA (POR DEMÃO). AF_01/2020 (pintura dos rufos dos outros blocos com corrosão)</t>
  </si>
  <si>
    <t xml:space="preserve"> 5 </t>
  </si>
  <si>
    <t>TELHADO DO ALMOXARIFADO (Bloco C)</t>
  </si>
  <si>
    <t xml:space="preserve"> 5.1 </t>
  </si>
  <si>
    <t xml:space="preserve"> 5.1.1 </t>
  </si>
  <si>
    <t xml:space="preserve"> 5.1.2 </t>
  </si>
  <si>
    <t xml:space="preserve"> 5.1.3 </t>
  </si>
  <si>
    <t xml:space="preserve"> 5.2 </t>
  </si>
  <si>
    <t xml:space="preserve"> 5.2.1 </t>
  </si>
  <si>
    <t xml:space="preserve"> 5.2.2 </t>
  </si>
  <si>
    <t xml:space="preserve"> 5.2.3 </t>
  </si>
  <si>
    <t xml:space="preserve"> 5.2.4 </t>
  </si>
  <si>
    <t xml:space="preserve"> 5.2.5 </t>
  </si>
  <si>
    <t xml:space="preserve"> 5.2.6 </t>
  </si>
  <si>
    <t xml:space="preserve"> 5.3 </t>
  </si>
  <si>
    <t xml:space="preserve"> 5.3.1 </t>
  </si>
  <si>
    <t xml:space="preserve"> 5.3.2 </t>
  </si>
  <si>
    <t xml:space="preserve"> 5.3.3 </t>
  </si>
  <si>
    <t xml:space="preserve"> 5.3.4 </t>
  </si>
  <si>
    <t xml:space="preserve"> 5.3.5 </t>
  </si>
  <si>
    <t xml:space="preserve"> 5.3.6 </t>
  </si>
  <si>
    <t>PREPARO DO PISO CIMENTADO PARA PINTURA - LIXAMENTO E LIMPEZA. AF_05/2021 (continuação da calha junto a viga)</t>
  </si>
  <si>
    <t xml:space="preserve"> 5.3.7 </t>
  </si>
  <si>
    <t>IMPERMEABILIZAÇÃO DE SUPERFÍCIE COM EMULSÃO ASFÁLTICA, 2 DEMÃOS AF_06/2018 (continuação da calha junto a viga)</t>
  </si>
  <si>
    <t xml:space="preserve"> 6 </t>
  </si>
  <si>
    <t>SERVIÇOS FINAIS</t>
  </si>
  <si>
    <t xml:space="preserve"> 6.1 </t>
  </si>
  <si>
    <t xml:space="preserve"> 030304 </t>
  </si>
  <si>
    <t>Índice de preço para remoção de entulho decorrente da execução de obras (Classe A CONAMA - NBR 10.004 - Classe II-B), incluindo aluguel da caçamba, carga, transporte e descarga em área licenciada</t>
  </si>
  <si>
    <t>m³</t>
  </si>
  <si>
    <t xml:space="preserve"> 6.2 </t>
  </si>
  <si>
    <t xml:space="preserve"> 9537 </t>
  </si>
  <si>
    <t>LIMPEZA FINAL E DESMOBILIZAÇÃO DA OBRA</t>
  </si>
  <si>
    <t>Total sem BDI</t>
  </si>
  <si>
    <t>Total Geral</t>
  </si>
  <si>
    <t>Orçamento Sintético</t>
  </si>
  <si>
    <t>Total do BDI (22%)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</si>
</sst>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2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6"/>
      <name val="Arial"/>
      <family val="1"/>
    </font>
    <font>
      <sz val="16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B7B4B4"/>
      </patternFill>
    </fill>
    <fill>
      <patternFill patternType="solid">
        <fgColor rgb="FFB7B4B4"/>
      </patternFill>
    </fill>
    <fill>
      <patternFill patternType="solid">
        <fgColor rgb="FFB7B4B4"/>
      </patternFill>
    </fill>
    <fill>
      <patternFill patternType="solid">
        <fgColor rgb="FFB7B4B4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right" vertical="top" wrapText="1"/>
    </xf>
    <xf numFmtId="4" fontId="7" fillId="6" borderId="6" xfId="0" applyNumberFormat="1" applyFont="1" applyFill="1" applyBorder="1" applyAlignment="1">
      <alignment horizontal="right" vertical="top" wrapText="1"/>
    </xf>
    <xf numFmtId="164" fontId="8" fillId="7" borderId="7" xfId="0" applyNumberFormat="1" applyFont="1" applyFill="1" applyBorder="1" applyAlignment="1">
      <alignment horizontal="right" vertical="top" wrapText="1"/>
    </xf>
    <xf numFmtId="0" fontId="9" fillId="8" borderId="8" xfId="0" applyFont="1" applyFill="1" applyBorder="1" applyAlignment="1">
      <alignment horizontal="left" vertical="top" wrapText="1"/>
    </xf>
    <xf numFmtId="0" fontId="10" fillId="9" borderId="9" xfId="0" applyFont="1" applyFill="1" applyBorder="1" applyAlignment="1">
      <alignment horizontal="center" vertical="top" wrapText="1"/>
    </xf>
    <xf numFmtId="0" fontId="11" fillId="10" borderId="10" xfId="0" applyFont="1" applyFill="1" applyBorder="1" applyAlignment="1">
      <alignment horizontal="right" vertical="top" wrapText="1"/>
    </xf>
    <xf numFmtId="4" fontId="12" fillId="11" borderId="11" xfId="0" applyNumberFormat="1" applyFont="1" applyFill="1" applyBorder="1" applyAlignment="1">
      <alignment horizontal="right" vertical="top" wrapText="1"/>
    </xf>
    <xf numFmtId="164" fontId="13" fillId="12" borderId="12" xfId="0" applyNumberFormat="1" applyFont="1" applyFill="1" applyBorder="1" applyAlignment="1">
      <alignment horizontal="right" vertical="top" wrapText="1"/>
    </xf>
    <xf numFmtId="0" fontId="14" fillId="13" borderId="13" xfId="0" applyFont="1" applyFill="1" applyBorder="1" applyAlignment="1">
      <alignment horizontal="left" vertical="top" wrapText="1"/>
    </xf>
    <xf numFmtId="0" fontId="15" fillId="14" borderId="14" xfId="0" applyFont="1" applyFill="1" applyBorder="1" applyAlignment="1">
      <alignment horizontal="center" vertical="top" wrapText="1"/>
    </xf>
    <xf numFmtId="0" fontId="16" fillId="15" borderId="15" xfId="0" applyFont="1" applyFill="1" applyBorder="1" applyAlignment="1">
      <alignment horizontal="right" vertical="top" wrapText="1"/>
    </xf>
    <xf numFmtId="4" fontId="17" fillId="16" borderId="16" xfId="0" applyNumberFormat="1" applyFont="1" applyFill="1" applyBorder="1" applyAlignment="1">
      <alignment horizontal="right" vertical="top" wrapText="1"/>
    </xf>
    <xf numFmtId="164" fontId="18" fillId="17" borderId="17" xfId="0" applyNumberFormat="1" applyFont="1" applyFill="1" applyBorder="1" applyAlignment="1">
      <alignment horizontal="right" vertical="top" wrapText="1"/>
    </xf>
    <xf numFmtId="0" fontId="19" fillId="18" borderId="0" xfId="0" applyFont="1" applyFill="1" applyAlignment="1">
      <alignment horizontal="left" vertical="top" wrapText="1"/>
    </xf>
    <xf numFmtId="0" fontId="20" fillId="19" borderId="0" xfId="0" applyFont="1" applyFill="1" applyAlignment="1">
      <alignment horizontal="center" vertical="top" wrapText="1"/>
    </xf>
    <xf numFmtId="0" fontId="21" fillId="20" borderId="0" xfId="0" applyFont="1" applyFill="1" applyAlignment="1">
      <alignment horizontal="right" vertical="top" wrapText="1"/>
    </xf>
    <xf numFmtId="0" fontId="23" fillId="22" borderId="0" xfId="0" applyFont="1" applyFill="1" applyAlignment="1">
      <alignment horizontal="left" vertical="top" wrapText="1"/>
    </xf>
    <xf numFmtId="0" fontId="24" fillId="23" borderId="0" xfId="0" applyFont="1" applyFill="1" applyAlignment="1">
      <alignment horizontal="center" vertical="top" wrapText="1"/>
    </xf>
    <xf numFmtId="0" fontId="2" fillId="25" borderId="1" xfId="0" applyFont="1" applyFill="1" applyBorder="1" applyAlignment="1">
      <alignment horizontal="left" vertical="top" wrapText="1"/>
    </xf>
    <xf numFmtId="0" fontId="4" fillId="25" borderId="3" xfId="0" applyFont="1" applyFill="1" applyBorder="1" applyAlignment="1">
      <alignment horizontal="right" vertical="top" wrapText="1"/>
    </xf>
    <xf numFmtId="0" fontId="3" fillId="25" borderId="2" xfId="0" applyFont="1" applyFill="1" applyBorder="1" applyAlignment="1">
      <alignment horizontal="center" vertical="top" wrapText="1"/>
    </xf>
    <xf numFmtId="0" fontId="5" fillId="24" borderId="4" xfId="0" applyFont="1" applyFill="1" applyBorder="1" applyAlignment="1">
      <alignment horizontal="left" vertical="top" wrapText="1"/>
    </xf>
    <xf numFmtId="0" fontId="6" fillId="24" borderId="5" xfId="0" applyFont="1" applyFill="1" applyBorder="1" applyAlignment="1">
      <alignment horizontal="right" vertical="top" wrapText="1"/>
    </xf>
    <xf numFmtId="4" fontId="7" fillId="24" borderId="6" xfId="0" applyNumberFormat="1" applyFont="1" applyFill="1" applyBorder="1" applyAlignment="1">
      <alignment horizontal="right" vertical="top" wrapText="1"/>
    </xf>
    <xf numFmtId="164" fontId="8" fillId="24" borderId="7" xfId="0" applyNumberFormat="1" applyFont="1" applyFill="1" applyBorder="1" applyAlignment="1">
      <alignment horizontal="right" vertical="top" wrapText="1"/>
    </xf>
    <xf numFmtId="0" fontId="1" fillId="18" borderId="0" xfId="0" applyFont="1" applyFill="1" applyAlignment="1">
      <alignment horizontal="left" vertical="top" wrapText="1"/>
    </xf>
    <xf numFmtId="0" fontId="21" fillId="20" borderId="0" xfId="0" applyFont="1" applyFill="1" applyAlignment="1">
      <alignment horizontal="right" vertical="top" wrapText="1"/>
    </xf>
    <xf numFmtId="0" fontId="19" fillId="18" borderId="0" xfId="0" applyFont="1" applyFill="1" applyAlignment="1">
      <alignment horizontal="left" vertical="top" wrapText="1"/>
    </xf>
    <xf numFmtId="4" fontId="22" fillId="21" borderId="0" xfId="0" applyNumberFormat="1" applyFont="1" applyFill="1" applyAlignment="1">
      <alignment horizontal="right" vertical="top" wrapText="1"/>
    </xf>
    <xf numFmtId="0" fontId="24" fillId="23" borderId="0" xfId="0" applyFont="1" applyFill="1" applyAlignment="1">
      <alignment horizontal="center" vertical="top" wrapText="1"/>
    </xf>
    <xf numFmtId="0" fontId="0" fillId="0" borderId="0" xfId="0"/>
    <xf numFmtId="0" fontId="25" fillId="3" borderId="18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vertical="center"/>
    </xf>
    <xf numFmtId="0" fontId="1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962025"/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showOutlineSymbols="0" showWhiteSpace="0" topLeftCell="A58" zoomScale="70" zoomScaleNormal="70" workbookViewId="0">
      <selection activeCell="F73" sqref="F73:G7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1"/>
      <c r="B1" s="1"/>
      <c r="C1" s="1"/>
      <c r="D1" s="1" t="s">
        <v>0</v>
      </c>
      <c r="E1" s="36"/>
      <c r="F1" s="36"/>
      <c r="G1" s="36" t="s">
        <v>1</v>
      </c>
      <c r="H1" s="36"/>
      <c r="I1" s="36"/>
      <c r="J1" s="36"/>
    </row>
    <row r="2" spans="1:10" ht="68.25" customHeight="1" x14ac:dyDescent="0.2">
      <c r="A2" s="16"/>
      <c r="B2" s="16"/>
      <c r="C2" s="16"/>
      <c r="D2" s="28" t="s">
        <v>2</v>
      </c>
      <c r="E2" s="30"/>
      <c r="F2" s="30"/>
      <c r="G2" s="30" t="s">
        <v>3</v>
      </c>
      <c r="H2" s="30"/>
      <c r="I2" s="30"/>
      <c r="J2" s="30"/>
    </row>
    <row r="3" spans="1:10" ht="32.25" customHeight="1" x14ac:dyDescent="0.2">
      <c r="A3" s="34" t="s">
        <v>160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ht="30" customHeight="1" x14ac:dyDescent="0.2">
      <c r="A4" s="21" t="s">
        <v>4</v>
      </c>
      <c r="B4" s="22" t="s">
        <v>5</v>
      </c>
      <c r="C4" s="21" t="s">
        <v>6</v>
      </c>
      <c r="D4" s="21" t="s">
        <v>7</v>
      </c>
      <c r="E4" s="23" t="s">
        <v>8</v>
      </c>
      <c r="F4" s="22" t="s">
        <v>9</v>
      </c>
      <c r="G4" s="22" t="s">
        <v>10</v>
      </c>
      <c r="H4" s="22" t="s">
        <v>11</v>
      </c>
      <c r="I4" s="22" t="s">
        <v>12</v>
      </c>
      <c r="J4" s="22" t="s">
        <v>13</v>
      </c>
    </row>
    <row r="5" spans="1:10" ht="24" customHeight="1" x14ac:dyDescent="0.2">
      <c r="A5" s="2" t="s">
        <v>14</v>
      </c>
      <c r="B5" s="2"/>
      <c r="C5" s="2"/>
      <c r="D5" s="2" t="s">
        <v>15</v>
      </c>
      <c r="E5" s="2"/>
      <c r="F5" s="3"/>
      <c r="G5" s="2"/>
      <c r="H5" s="2"/>
      <c r="I5" s="4">
        <v>13664.82</v>
      </c>
      <c r="J5" s="5">
        <f t="shared" ref="J5:J36" si="0">I5 / 618060.94</f>
        <v>2.2109179072212524E-2</v>
      </c>
    </row>
    <row r="6" spans="1:10" ht="24" customHeight="1" x14ac:dyDescent="0.2">
      <c r="A6" s="6" t="s">
        <v>16</v>
      </c>
      <c r="B6" s="8" t="s">
        <v>17</v>
      </c>
      <c r="C6" s="6" t="s">
        <v>18</v>
      </c>
      <c r="D6" s="6" t="s">
        <v>19</v>
      </c>
      <c r="E6" s="7" t="s">
        <v>20</v>
      </c>
      <c r="F6" s="8">
        <v>2</v>
      </c>
      <c r="G6" s="9">
        <v>337.23</v>
      </c>
      <c r="H6" s="9">
        <f>TRUNC(G6 * (1 + 22 / 100), 2)</f>
        <v>411.42</v>
      </c>
      <c r="I6" s="9">
        <f>TRUNC(F6 * H6, 2)</f>
        <v>822.84</v>
      </c>
      <c r="J6" s="10">
        <f t="shared" si="0"/>
        <v>1.3313250308294843E-3</v>
      </c>
    </row>
    <row r="7" spans="1:10" ht="36" customHeight="1" x14ac:dyDescent="0.2">
      <c r="A7" s="6" t="s">
        <v>21</v>
      </c>
      <c r="B7" s="8" t="s">
        <v>22</v>
      </c>
      <c r="C7" s="6" t="s">
        <v>18</v>
      </c>
      <c r="D7" s="6" t="s">
        <v>23</v>
      </c>
      <c r="E7" s="7" t="s">
        <v>20</v>
      </c>
      <c r="F7" s="8">
        <v>6</v>
      </c>
      <c r="G7" s="9">
        <v>777.31</v>
      </c>
      <c r="H7" s="9">
        <f>TRUNC(G7 * (1 + 22 / 100), 2)</f>
        <v>948.31</v>
      </c>
      <c r="I7" s="9">
        <f>TRUNC(F7 * H7, 2)</f>
        <v>5689.86</v>
      </c>
      <c r="J7" s="10">
        <f t="shared" si="0"/>
        <v>9.205985416260087E-3</v>
      </c>
    </row>
    <row r="8" spans="1:10" ht="36" customHeight="1" x14ac:dyDescent="0.2">
      <c r="A8" s="6" t="s">
        <v>24</v>
      </c>
      <c r="B8" s="8" t="s">
        <v>25</v>
      </c>
      <c r="C8" s="6" t="s">
        <v>18</v>
      </c>
      <c r="D8" s="6" t="s">
        <v>26</v>
      </c>
      <c r="E8" s="7" t="s">
        <v>20</v>
      </c>
      <c r="F8" s="8">
        <v>6</v>
      </c>
      <c r="G8" s="9">
        <v>977.07</v>
      </c>
      <c r="H8" s="9">
        <f>TRUNC(G8 * (1 + 22 / 100), 2)</f>
        <v>1192.02</v>
      </c>
      <c r="I8" s="9">
        <f>TRUNC(F8 * H8, 2)</f>
        <v>7152.12</v>
      </c>
      <c r="J8" s="10">
        <f t="shared" si="0"/>
        <v>1.1571868625122954E-2</v>
      </c>
    </row>
    <row r="9" spans="1:10" ht="24" customHeight="1" x14ac:dyDescent="0.2">
      <c r="A9" s="2" t="s">
        <v>27</v>
      </c>
      <c r="B9" s="2"/>
      <c r="C9" s="2"/>
      <c r="D9" s="2" t="s">
        <v>28</v>
      </c>
      <c r="E9" s="2"/>
      <c r="F9" s="3"/>
      <c r="G9" s="2"/>
      <c r="H9" s="2"/>
      <c r="I9" s="4">
        <v>31267.7</v>
      </c>
      <c r="J9" s="5">
        <f t="shared" si="0"/>
        <v>5.0589995219565247E-2</v>
      </c>
    </row>
    <row r="10" spans="1:10" ht="24" customHeight="1" x14ac:dyDescent="0.2">
      <c r="A10" s="6" t="s">
        <v>29</v>
      </c>
      <c r="B10" s="8" t="s">
        <v>30</v>
      </c>
      <c r="C10" s="6" t="s">
        <v>31</v>
      </c>
      <c r="D10" s="6" t="s">
        <v>28</v>
      </c>
      <c r="E10" s="7" t="s">
        <v>32</v>
      </c>
      <c r="F10" s="8">
        <v>1</v>
      </c>
      <c r="G10" s="9">
        <v>25629.27</v>
      </c>
      <c r="H10" s="9">
        <f>TRUNC(G10 * (1 + 22 / 100), 2)</f>
        <v>31267.7</v>
      </c>
      <c r="I10" s="9">
        <f>TRUNC(F10 * H10, 2)</f>
        <v>31267.7</v>
      </c>
      <c r="J10" s="10">
        <f t="shared" si="0"/>
        <v>5.0589995219565247E-2</v>
      </c>
    </row>
    <row r="11" spans="1:10" ht="24" customHeight="1" x14ac:dyDescent="0.2">
      <c r="A11" s="2" t="s">
        <v>33</v>
      </c>
      <c r="B11" s="2"/>
      <c r="C11" s="2"/>
      <c r="D11" s="2" t="s">
        <v>34</v>
      </c>
      <c r="E11" s="2"/>
      <c r="F11" s="3"/>
      <c r="G11" s="2"/>
      <c r="H11" s="2"/>
      <c r="I11" s="4">
        <v>330173.65000000002</v>
      </c>
      <c r="J11" s="5">
        <f t="shared" si="0"/>
        <v>0.53420889208756672</v>
      </c>
    </row>
    <row r="12" spans="1:10" ht="24" customHeight="1" x14ac:dyDescent="0.2">
      <c r="A12" s="24" t="s">
        <v>35</v>
      </c>
      <c r="B12" s="24"/>
      <c r="C12" s="24"/>
      <c r="D12" s="24" t="s">
        <v>36</v>
      </c>
      <c r="E12" s="24"/>
      <c r="F12" s="25"/>
      <c r="G12" s="24"/>
      <c r="H12" s="24"/>
      <c r="I12" s="26">
        <v>7693.32</v>
      </c>
      <c r="J12" s="27">
        <f t="shared" si="0"/>
        <v>1.2447510434812464E-2</v>
      </c>
    </row>
    <row r="13" spans="1:10" ht="36" customHeight="1" x14ac:dyDescent="0.2">
      <c r="A13" s="6" t="s">
        <v>37</v>
      </c>
      <c r="B13" s="8" t="s">
        <v>38</v>
      </c>
      <c r="C13" s="6" t="s">
        <v>18</v>
      </c>
      <c r="D13" s="6" t="s">
        <v>39</v>
      </c>
      <c r="E13" s="7" t="s">
        <v>20</v>
      </c>
      <c r="F13" s="8">
        <v>1336</v>
      </c>
      <c r="G13" s="9">
        <v>3.59</v>
      </c>
      <c r="H13" s="9">
        <f>TRUNC(G13 * (1 + 22 / 100), 2)</f>
        <v>4.37</v>
      </c>
      <c r="I13" s="9">
        <f>TRUNC(F13 * H13, 2)</f>
        <v>5838.32</v>
      </c>
      <c r="J13" s="10">
        <f t="shared" si="0"/>
        <v>9.446188267454662E-3</v>
      </c>
    </row>
    <row r="14" spans="1:10" ht="48" customHeight="1" x14ac:dyDescent="0.2">
      <c r="A14" s="6" t="s">
        <v>40</v>
      </c>
      <c r="B14" s="8" t="s">
        <v>41</v>
      </c>
      <c r="C14" s="6" t="s">
        <v>18</v>
      </c>
      <c r="D14" s="6" t="s">
        <v>42</v>
      </c>
      <c r="E14" s="7" t="s">
        <v>20</v>
      </c>
      <c r="F14" s="8">
        <v>50</v>
      </c>
      <c r="G14" s="9">
        <v>12.46</v>
      </c>
      <c r="H14" s="9">
        <f>TRUNC(G14 * (1 + 22 / 100), 2)</f>
        <v>15.2</v>
      </c>
      <c r="I14" s="9">
        <f>TRUNC(F14 * H14, 2)</f>
        <v>760</v>
      </c>
      <c r="J14" s="10">
        <f t="shared" si="0"/>
        <v>1.2296522087288028E-3</v>
      </c>
    </row>
    <row r="15" spans="1:10" ht="36" customHeight="1" x14ac:dyDescent="0.2">
      <c r="A15" s="11" t="s">
        <v>43</v>
      </c>
      <c r="B15" s="13" t="s">
        <v>44</v>
      </c>
      <c r="C15" s="11" t="s">
        <v>18</v>
      </c>
      <c r="D15" s="11" t="s">
        <v>45</v>
      </c>
      <c r="E15" s="12" t="s">
        <v>46</v>
      </c>
      <c r="F15" s="13">
        <v>150</v>
      </c>
      <c r="G15" s="14">
        <v>5.99</v>
      </c>
      <c r="H15" s="14">
        <f>TRUNC(G15 * (1 + 22 / 100), 2)</f>
        <v>7.3</v>
      </c>
      <c r="I15" s="14">
        <f>TRUNC(F15 * H15, 2)</f>
        <v>1095</v>
      </c>
      <c r="J15" s="15">
        <f t="shared" si="0"/>
        <v>1.7716699586289987E-3</v>
      </c>
    </row>
    <row r="16" spans="1:10" ht="24" customHeight="1" x14ac:dyDescent="0.2">
      <c r="A16" s="24" t="s">
        <v>47</v>
      </c>
      <c r="B16" s="24"/>
      <c r="C16" s="24"/>
      <c r="D16" s="24" t="s">
        <v>48</v>
      </c>
      <c r="E16" s="24"/>
      <c r="F16" s="25"/>
      <c r="G16" s="24"/>
      <c r="H16" s="24"/>
      <c r="I16" s="26">
        <v>234122.68</v>
      </c>
      <c r="J16" s="27">
        <f t="shared" si="0"/>
        <v>0.37880193496777198</v>
      </c>
    </row>
    <row r="17" spans="1:10" ht="48" customHeight="1" x14ac:dyDescent="0.2">
      <c r="A17" s="6" t="s">
        <v>49</v>
      </c>
      <c r="B17" s="8" t="s">
        <v>50</v>
      </c>
      <c r="C17" s="6" t="s">
        <v>18</v>
      </c>
      <c r="D17" s="6" t="s">
        <v>51</v>
      </c>
      <c r="E17" s="7" t="s">
        <v>20</v>
      </c>
      <c r="F17" s="8">
        <v>899</v>
      </c>
      <c r="G17" s="9">
        <v>19.72</v>
      </c>
      <c r="H17" s="9">
        <f t="shared" ref="H17:H22" si="1">TRUNC(G17 * (1 + 22 / 100), 2)</f>
        <v>24.05</v>
      </c>
      <c r="I17" s="9">
        <f t="shared" ref="I17:I22" si="2">TRUNC(F17 * H17, 2)</f>
        <v>21620.95</v>
      </c>
      <c r="J17" s="10">
        <f t="shared" si="0"/>
        <v>3.4981906476730273E-2</v>
      </c>
    </row>
    <row r="18" spans="1:10" ht="60" customHeight="1" x14ac:dyDescent="0.2">
      <c r="A18" s="6" t="s">
        <v>52</v>
      </c>
      <c r="B18" s="8" t="s">
        <v>53</v>
      </c>
      <c r="C18" s="6" t="s">
        <v>18</v>
      </c>
      <c r="D18" s="6" t="s">
        <v>54</v>
      </c>
      <c r="E18" s="7" t="s">
        <v>20</v>
      </c>
      <c r="F18" s="8">
        <v>403</v>
      </c>
      <c r="G18" s="9">
        <v>20.05</v>
      </c>
      <c r="H18" s="9">
        <f t="shared" si="1"/>
        <v>24.46</v>
      </c>
      <c r="I18" s="9">
        <f t="shared" si="2"/>
        <v>9857.3799999999992</v>
      </c>
      <c r="J18" s="10">
        <f t="shared" si="0"/>
        <v>1.5948880380630429E-2</v>
      </c>
    </row>
    <row r="19" spans="1:10" ht="24" customHeight="1" x14ac:dyDescent="0.2">
      <c r="A19" s="6" t="s">
        <v>55</v>
      </c>
      <c r="B19" s="8" t="s">
        <v>56</v>
      </c>
      <c r="C19" s="6" t="s">
        <v>31</v>
      </c>
      <c r="D19" s="6" t="s">
        <v>57</v>
      </c>
      <c r="E19" s="7" t="s">
        <v>20</v>
      </c>
      <c r="F19" s="8">
        <v>1302</v>
      </c>
      <c r="G19" s="9">
        <v>85.41</v>
      </c>
      <c r="H19" s="9">
        <f t="shared" si="1"/>
        <v>104.2</v>
      </c>
      <c r="I19" s="9">
        <f t="shared" si="2"/>
        <v>135668.4</v>
      </c>
      <c r="J19" s="10">
        <f t="shared" si="0"/>
        <v>0.21950651015092462</v>
      </c>
    </row>
    <row r="20" spans="1:10" ht="36" customHeight="1" x14ac:dyDescent="0.2">
      <c r="A20" s="6" t="s">
        <v>58</v>
      </c>
      <c r="B20" s="8" t="s">
        <v>59</v>
      </c>
      <c r="C20" s="6" t="s">
        <v>18</v>
      </c>
      <c r="D20" s="6" t="s">
        <v>60</v>
      </c>
      <c r="E20" s="7" t="s">
        <v>20</v>
      </c>
      <c r="F20" s="8">
        <v>1337</v>
      </c>
      <c r="G20" s="9">
        <v>15.91</v>
      </c>
      <c r="H20" s="9">
        <f t="shared" si="1"/>
        <v>19.41</v>
      </c>
      <c r="I20" s="9">
        <f t="shared" si="2"/>
        <v>25951.17</v>
      </c>
      <c r="J20" s="10">
        <f t="shared" si="0"/>
        <v>4.1988044091574528E-2</v>
      </c>
    </row>
    <row r="21" spans="1:10" ht="36" customHeight="1" x14ac:dyDescent="0.2">
      <c r="A21" s="6" t="s">
        <v>61</v>
      </c>
      <c r="B21" s="8" t="s">
        <v>62</v>
      </c>
      <c r="C21" s="6" t="s">
        <v>18</v>
      </c>
      <c r="D21" s="6" t="s">
        <v>63</v>
      </c>
      <c r="E21" s="7" t="s">
        <v>64</v>
      </c>
      <c r="F21" s="8">
        <v>646</v>
      </c>
      <c r="G21" s="9">
        <v>46.44</v>
      </c>
      <c r="H21" s="9">
        <f t="shared" si="1"/>
        <v>56.65</v>
      </c>
      <c r="I21" s="9">
        <f t="shared" si="2"/>
        <v>36595.9</v>
      </c>
      <c r="J21" s="10">
        <f t="shared" si="0"/>
        <v>5.9210827980813681E-2</v>
      </c>
    </row>
    <row r="22" spans="1:10" ht="24" customHeight="1" x14ac:dyDescent="0.2">
      <c r="A22" s="6" t="s">
        <v>65</v>
      </c>
      <c r="B22" s="8" t="s">
        <v>66</v>
      </c>
      <c r="C22" s="6" t="s">
        <v>18</v>
      </c>
      <c r="D22" s="6" t="s">
        <v>67</v>
      </c>
      <c r="E22" s="7" t="s">
        <v>64</v>
      </c>
      <c r="F22" s="8">
        <v>116</v>
      </c>
      <c r="G22" s="9">
        <v>31.3</v>
      </c>
      <c r="H22" s="9">
        <f t="shared" si="1"/>
        <v>38.18</v>
      </c>
      <c r="I22" s="9">
        <f t="shared" si="2"/>
        <v>4428.88</v>
      </c>
      <c r="J22" s="10">
        <f t="shared" si="0"/>
        <v>7.1657658870984478E-3</v>
      </c>
    </row>
    <row r="23" spans="1:10" ht="24" customHeight="1" x14ac:dyDescent="0.2">
      <c r="A23" s="24" t="s">
        <v>68</v>
      </c>
      <c r="B23" s="24"/>
      <c r="C23" s="24"/>
      <c r="D23" s="24" t="s">
        <v>69</v>
      </c>
      <c r="E23" s="24"/>
      <c r="F23" s="25"/>
      <c r="G23" s="24"/>
      <c r="H23" s="24"/>
      <c r="I23" s="26">
        <v>88357.65</v>
      </c>
      <c r="J23" s="27">
        <f t="shared" si="0"/>
        <v>0.14295944668498223</v>
      </c>
    </row>
    <row r="24" spans="1:10" ht="36" customHeight="1" x14ac:dyDescent="0.2">
      <c r="A24" s="6" t="s">
        <v>70</v>
      </c>
      <c r="B24" s="8" t="s">
        <v>71</v>
      </c>
      <c r="C24" s="6" t="s">
        <v>18</v>
      </c>
      <c r="D24" s="6" t="s">
        <v>72</v>
      </c>
      <c r="E24" s="7" t="s">
        <v>20</v>
      </c>
      <c r="F24" s="8">
        <v>415</v>
      </c>
      <c r="G24" s="9">
        <v>14.05</v>
      </c>
      <c r="H24" s="9">
        <f>TRUNC(G24 * (1 + 22 / 100), 2)</f>
        <v>17.14</v>
      </c>
      <c r="I24" s="9">
        <f>TRUNC(F24 * H24, 2)</f>
        <v>7113.1</v>
      </c>
      <c r="J24" s="10">
        <f t="shared" si="0"/>
        <v>1.1508735691985326E-2</v>
      </c>
    </row>
    <row r="25" spans="1:10" ht="24" customHeight="1" x14ac:dyDescent="0.2">
      <c r="A25" s="6" t="s">
        <v>73</v>
      </c>
      <c r="B25" s="8" t="s">
        <v>74</v>
      </c>
      <c r="C25" s="6" t="s">
        <v>18</v>
      </c>
      <c r="D25" s="6" t="s">
        <v>75</v>
      </c>
      <c r="E25" s="7" t="s">
        <v>20</v>
      </c>
      <c r="F25" s="8">
        <v>415</v>
      </c>
      <c r="G25" s="9">
        <v>3.86</v>
      </c>
      <c r="H25" s="9">
        <f>TRUNC(G25 * (1 + 22 / 100), 2)</f>
        <v>4.7</v>
      </c>
      <c r="I25" s="9">
        <f>TRUNC(F25 * H25, 2)</f>
        <v>1950.5</v>
      </c>
      <c r="J25" s="10">
        <f t="shared" si="0"/>
        <v>3.155837675165171E-3</v>
      </c>
    </row>
    <row r="26" spans="1:10" ht="48" customHeight="1" x14ac:dyDescent="0.2">
      <c r="A26" s="6" t="s">
        <v>76</v>
      </c>
      <c r="B26" s="8" t="s">
        <v>77</v>
      </c>
      <c r="C26" s="6" t="s">
        <v>18</v>
      </c>
      <c r="D26" s="6" t="s">
        <v>78</v>
      </c>
      <c r="E26" s="7" t="s">
        <v>20</v>
      </c>
      <c r="F26" s="8">
        <v>415</v>
      </c>
      <c r="G26" s="9">
        <v>32.64</v>
      </c>
      <c r="H26" s="9">
        <f>TRUNC(G26 * (1 + 22 / 100), 2)</f>
        <v>39.82</v>
      </c>
      <c r="I26" s="9">
        <f>TRUNC(F26 * H26, 2)</f>
        <v>16525.3</v>
      </c>
      <c r="J26" s="10">
        <f t="shared" si="0"/>
        <v>2.6737331111718533E-2</v>
      </c>
    </row>
    <row r="27" spans="1:10" ht="36" customHeight="1" x14ac:dyDescent="0.2">
      <c r="A27" s="6" t="s">
        <v>79</v>
      </c>
      <c r="B27" s="8" t="s">
        <v>80</v>
      </c>
      <c r="C27" s="6" t="s">
        <v>18</v>
      </c>
      <c r="D27" s="6" t="s">
        <v>81</v>
      </c>
      <c r="E27" s="7" t="s">
        <v>20</v>
      </c>
      <c r="F27" s="8">
        <v>415</v>
      </c>
      <c r="G27" s="9">
        <v>90.72</v>
      </c>
      <c r="H27" s="9">
        <f>TRUNC(G27 * (1 + 22 / 100), 2)</f>
        <v>110.67</v>
      </c>
      <c r="I27" s="9">
        <f>TRUNC(F27 * H27, 2)</f>
        <v>45928.05</v>
      </c>
      <c r="J27" s="10">
        <f t="shared" si="0"/>
        <v>7.430990542777223E-2</v>
      </c>
    </row>
    <row r="28" spans="1:10" ht="36" customHeight="1" x14ac:dyDescent="0.2">
      <c r="A28" s="6" t="s">
        <v>82</v>
      </c>
      <c r="B28" s="8" t="s">
        <v>83</v>
      </c>
      <c r="C28" s="6" t="s">
        <v>18</v>
      </c>
      <c r="D28" s="6" t="s">
        <v>84</v>
      </c>
      <c r="E28" s="7" t="s">
        <v>20</v>
      </c>
      <c r="F28" s="8">
        <v>415</v>
      </c>
      <c r="G28" s="9">
        <v>33.270000000000003</v>
      </c>
      <c r="H28" s="9">
        <f>TRUNC(G28 * (1 + 22 / 100), 2)</f>
        <v>40.58</v>
      </c>
      <c r="I28" s="9">
        <f>TRUNC(F28 * H28, 2)</f>
        <v>16840.7</v>
      </c>
      <c r="J28" s="10">
        <f t="shared" si="0"/>
        <v>2.7247636778340988E-2</v>
      </c>
    </row>
    <row r="29" spans="1:10" ht="24" customHeight="1" x14ac:dyDescent="0.2">
      <c r="A29" s="2" t="s">
        <v>85</v>
      </c>
      <c r="B29" s="2"/>
      <c r="C29" s="2"/>
      <c r="D29" s="2" t="s">
        <v>86</v>
      </c>
      <c r="E29" s="2"/>
      <c r="F29" s="3"/>
      <c r="G29" s="2"/>
      <c r="H29" s="2"/>
      <c r="I29" s="4">
        <v>160764.99</v>
      </c>
      <c r="J29" s="5">
        <f t="shared" si="0"/>
        <v>0.26011187505232092</v>
      </c>
    </row>
    <row r="30" spans="1:10" ht="24" customHeight="1" x14ac:dyDescent="0.2">
      <c r="A30" s="24" t="s">
        <v>87</v>
      </c>
      <c r="B30" s="24"/>
      <c r="C30" s="24"/>
      <c r="D30" s="24" t="s">
        <v>88</v>
      </c>
      <c r="E30" s="24"/>
      <c r="F30" s="25"/>
      <c r="G30" s="24"/>
      <c r="H30" s="24"/>
      <c r="I30" s="26">
        <v>120874.13</v>
      </c>
      <c r="J30" s="27">
        <f t="shared" si="0"/>
        <v>0.19556992227983216</v>
      </c>
    </row>
    <row r="31" spans="1:10" ht="36" customHeight="1" x14ac:dyDescent="0.2">
      <c r="A31" s="6" t="s">
        <v>89</v>
      </c>
      <c r="B31" s="8" t="s">
        <v>71</v>
      </c>
      <c r="C31" s="6" t="s">
        <v>18</v>
      </c>
      <c r="D31" s="6" t="s">
        <v>72</v>
      </c>
      <c r="E31" s="7" t="s">
        <v>20</v>
      </c>
      <c r="F31" s="8">
        <v>563</v>
      </c>
      <c r="G31" s="9">
        <v>14.05</v>
      </c>
      <c r="H31" s="9">
        <f t="shared" ref="H31:H37" si="3">TRUNC(G31 * (1 + 22 / 100), 2)</f>
        <v>17.14</v>
      </c>
      <c r="I31" s="9">
        <f t="shared" ref="I31:I37" si="4">TRUNC(F31 * H31, 2)</f>
        <v>9649.82</v>
      </c>
      <c r="J31" s="10">
        <f t="shared" si="0"/>
        <v>1.5613055890572863E-2</v>
      </c>
    </row>
    <row r="32" spans="1:10" ht="24" customHeight="1" x14ac:dyDescent="0.2">
      <c r="A32" s="6" t="s">
        <v>90</v>
      </c>
      <c r="B32" s="8" t="s">
        <v>74</v>
      </c>
      <c r="C32" s="6" t="s">
        <v>18</v>
      </c>
      <c r="D32" s="6" t="s">
        <v>75</v>
      </c>
      <c r="E32" s="7" t="s">
        <v>20</v>
      </c>
      <c r="F32" s="8">
        <v>563</v>
      </c>
      <c r="G32" s="9">
        <v>3.86</v>
      </c>
      <c r="H32" s="9">
        <f t="shared" si="3"/>
        <v>4.7</v>
      </c>
      <c r="I32" s="9">
        <f t="shared" si="4"/>
        <v>2646.1</v>
      </c>
      <c r="J32" s="10">
        <f t="shared" si="0"/>
        <v>4.2812930388385325E-3</v>
      </c>
    </row>
    <row r="33" spans="1:10" ht="48" customHeight="1" x14ac:dyDescent="0.2">
      <c r="A33" s="6" t="s">
        <v>91</v>
      </c>
      <c r="B33" s="8" t="s">
        <v>77</v>
      </c>
      <c r="C33" s="6" t="s">
        <v>18</v>
      </c>
      <c r="D33" s="6" t="s">
        <v>78</v>
      </c>
      <c r="E33" s="7" t="s">
        <v>20</v>
      </c>
      <c r="F33" s="8">
        <v>563</v>
      </c>
      <c r="G33" s="9">
        <v>32.64</v>
      </c>
      <c r="H33" s="9">
        <f t="shared" si="3"/>
        <v>39.82</v>
      </c>
      <c r="I33" s="9">
        <f t="shared" si="4"/>
        <v>22418.66</v>
      </c>
      <c r="J33" s="10">
        <f t="shared" si="0"/>
        <v>3.6272572086500081E-2</v>
      </c>
    </row>
    <row r="34" spans="1:10" ht="36" customHeight="1" x14ac:dyDescent="0.2">
      <c r="A34" s="6" t="s">
        <v>92</v>
      </c>
      <c r="B34" s="8" t="s">
        <v>80</v>
      </c>
      <c r="C34" s="6" t="s">
        <v>18</v>
      </c>
      <c r="D34" s="6" t="s">
        <v>81</v>
      </c>
      <c r="E34" s="7" t="s">
        <v>20</v>
      </c>
      <c r="F34" s="8">
        <v>563</v>
      </c>
      <c r="G34" s="9">
        <v>90.72</v>
      </c>
      <c r="H34" s="9">
        <f t="shared" si="3"/>
        <v>110.67</v>
      </c>
      <c r="I34" s="9">
        <f t="shared" si="4"/>
        <v>62307.21</v>
      </c>
      <c r="J34" s="10">
        <f t="shared" si="0"/>
        <v>0.10081078736345966</v>
      </c>
    </row>
    <row r="35" spans="1:10" ht="36" customHeight="1" x14ac:dyDescent="0.2">
      <c r="A35" s="6" t="s">
        <v>93</v>
      </c>
      <c r="B35" s="8" t="s">
        <v>83</v>
      </c>
      <c r="C35" s="6" t="s">
        <v>18</v>
      </c>
      <c r="D35" s="6" t="s">
        <v>84</v>
      </c>
      <c r="E35" s="7" t="s">
        <v>20</v>
      </c>
      <c r="F35" s="8">
        <v>563</v>
      </c>
      <c r="G35" s="9">
        <v>33.270000000000003</v>
      </c>
      <c r="H35" s="9">
        <f t="shared" si="3"/>
        <v>40.58</v>
      </c>
      <c r="I35" s="9">
        <f t="shared" si="4"/>
        <v>22846.54</v>
      </c>
      <c r="J35" s="10">
        <f t="shared" si="0"/>
        <v>3.69648662800144E-2</v>
      </c>
    </row>
    <row r="36" spans="1:10" ht="24" customHeight="1" x14ac:dyDescent="0.2">
      <c r="A36" s="6" t="s">
        <v>94</v>
      </c>
      <c r="B36" s="8" t="s">
        <v>95</v>
      </c>
      <c r="C36" s="6" t="s">
        <v>18</v>
      </c>
      <c r="D36" s="6" t="s">
        <v>96</v>
      </c>
      <c r="E36" s="7" t="s">
        <v>20</v>
      </c>
      <c r="F36" s="8">
        <v>20</v>
      </c>
      <c r="G36" s="9">
        <v>3.85</v>
      </c>
      <c r="H36" s="9">
        <f t="shared" si="3"/>
        <v>4.6900000000000004</v>
      </c>
      <c r="I36" s="9">
        <f t="shared" si="4"/>
        <v>93.8</v>
      </c>
      <c r="J36" s="10">
        <f t="shared" si="0"/>
        <v>1.5176496997205486E-4</v>
      </c>
    </row>
    <row r="37" spans="1:10" ht="24" customHeight="1" x14ac:dyDescent="0.2">
      <c r="A37" s="6" t="s">
        <v>97</v>
      </c>
      <c r="B37" s="8" t="s">
        <v>98</v>
      </c>
      <c r="C37" s="6" t="s">
        <v>18</v>
      </c>
      <c r="D37" s="6" t="s">
        <v>99</v>
      </c>
      <c r="E37" s="7" t="s">
        <v>20</v>
      </c>
      <c r="F37" s="8">
        <v>20</v>
      </c>
      <c r="G37" s="9">
        <v>37.380000000000003</v>
      </c>
      <c r="H37" s="9">
        <f t="shared" si="3"/>
        <v>45.6</v>
      </c>
      <c r="I37" s="9">
        <f t="shared" si="4"/>
        <v>912</v>
      </c>
      <c r="J37" s="10">
        <f t="shared" ref="J37:J68" si="5">I37 / 618060.94</f>
        <v>1.4755826504745633E-3</v>
      </c>
    </row>
    <row r="38" spans="1:10" ht="24" customHeight="1" x14ac:dyDescent="0.2">
      <c r="A38" s="24" t="s">
        <v>100</v>
      </c>
      <c r="B38" s="24"/>
      <c r="C38" s="24"/>
      <c r="D38" s="24" t="s">
        <v>101</v>
      </c>
      <c r="E38" s="24"/>
      <c r="F38" s="25"/>
      <c r="G38" s="24"/>
      <c r="H38" s="24"/>
      <c r="I38" s="26">
        <v>17520.5</v>
      </c>
      <c r="J38" s="27">
        <f t="shared" si="5"/>
        <v>2.8347528319780251E-2</v>
      </c>
    </row>
    <row r="39" spans="1:10" ht="24" customHeight="1" x14ac:dyDescent="0.2">
      <c r="A39" s="6" t="s">
        <v>102</v>
      </c>
      <c r="B39" s="8" t="s">
        <v>103</v>
      </c>
      <c r="C39" s="6" t="s">
        <v>18</v>
      </c>
      <c r="D39" s="6" t="s">
        <v>104</v>
      </c>
      <c r="E39" s="7" t="s">
        <v>20</v>
      </c>
      <c r="F39" s="8">
        <v>100</v>
      </c>
      <c r="G39" s="9">
        <v>3.57</v>
      </c>
      <c r="H39" s="9">
        <f>TRUNC(G39 * (1 + 22 / 100), 2)</f>
        <v>4.3499999999999996</v>
      </c>
      <c r="I39" s="9">
        <f>TRUNC(F39 * H39, 2)</f>
        <v>435</v>
      </c>
      <c r="J39" s="10">
        <f t="shared" si="5"/>
        <v>7.0381409315398581E-4</v>
      </c>
    </row>
    <row r="40" spans="1:10" ht="24" customHeight="1" x14ac:dyDescent="0.2">
      <c r="A40" s="6" t="s">
        <v>105</v>
      </c>
      <c r="B40" s="8" t="s">
        <v>95</v>
      </c>
      <c r="C40" s="6" t="s">
        <v>18</v>
      </c>
      <c r="D40" s="6" t="s">
        <v>106</v>
      </c>
      <c r="E40" s="7" t="s">
        <v>20</v>
      </c>
      <c r="F40" s="8">
        <v>100</v>
      </c>
      <c r="G40" s="9">
        <v>3.85</v>
      </c>
      <c r="H40" s="9">
        <f>TRUNC(G40 * (1 + 22 / 100), 2)</f>
        <v>4.6900000000000004</v>
      </c>
      <c r="I40" s="9">
        <f>TRUNC(F40 * H40, 2)</f>
        <v>469</v>
      </c>
      <c r="J40" s="10">
        <f t="shared" si="5"/>
        <v>7.5882484986027434E-4</v>
      </c>
    </row>
    <row r="41" spans="1:10" ht="60" customHeight="1" x14ac:dyDescent="0.2">
      <c r="A41" s="6" t="s">
        <v>107</v>
      </c>
      <c r="B41" s="8" t="s">
        <v>108</v>
      </c>
      <c r="C41" s="6" t="s">
        <v>18</v>
      </c>
      <c r="D41" s="6" t="s">
        <v>109</v>
      </c>
      <c r="E41" s="7" t="s">
        <v>20</v>
      </c>
      <c r="F41" s="8">
        <v>100</v>
      </c>
      <c r="G41" s="9">
        <v>99.67</v>
      </c>
      <c r="H41" s="9">
        <f>TRUNC(G41 * (1 + 22 / 100), 2)</f>
        <v>121.59</v>
      </c>
      <c r="I41" s="9">
        <f>TRUNC(F41 * H41, 2)</f>
        <v>12159</v>
      </c>
      <c r="J41" s="10">
        <f t="shared" si="5"/>
        <v>1.9672817376228308E-2</v>
      </c>
    </row>
    <row r="42" spans="1:10" ht="24" customHeight="1" x14ac:dyDescent="0.2">
      <c r="A42" s="6" t="s">
        <v>110</v>
      </c>
      <c r="B42" s="8" t="s">
        <v>111</v>
      </c>
      <c r="C42" s="6" t="s">
        <v>18</v>
      </c>
      <c r="D42" s="6" t="s">
        <v>112</v>
      </c>
      <c r="E42" s="7" t="s">
        <v>20</v>
      </c>
      <c r="F42" s="8">
        <v>250</v>
      </c>
      <c r="G42" s="9">
        <v>14.62</v>
      </c>
      <c r="H42" s="9">
        <f>TRUNC(G42 * (1 + 22 / 100), 2)</f>
        <v>17.829999999999998</v>
      </c>
      <c r="I42" s="9">
        <f>TRUNC(F42 * H42, 2)</f>
        <v>4457.5</v>
      </c>
      <c r="J42" s="10">
        <f t="shared" si="5"/>
        <v>7.2120720005376827E-3</v>
      </c>
    </row>
    <row r="43" spans="1:10" ht="24" customHeight="1" x14ac:dyDescent="0.2">
      <c r="A43" s="24" t="s">
        <v>113</v>
      </c>
      <c r="B43" s="24"/>
      <c r="C43" s="24"/>
      <c r="D43" s="24" t="s">
        <v>114</v>
      </c>
      <c r="E43" s="24"/>
      <c r="F43" s="25"/>
      <c r="G43" s="24"/>
      <c r="H43" s="24"/>
      <c r="I43" s="26">
        <v>22370.36</v>
      </c>
      <c r="J43" s="27">
        <f t="shared" si="5"/>
        <v>3.6194424452708505E-2</v>
      </c>
    </row>
    <row r="44" spans="1:10" ht="48" customHeight="1" x14ac:dyDescent="0.2">
      <c r="A44" s="6" t="s">
        <v>115</v>
      </c>
      <c r="B44" s="8" t="s">
        <v>116</v>
      </c>
      <c r="C44" s="6" t="s">
        <v>117</v>
      </c>
      <c r="D44" s="6" t="s">
        <v>118</v>
      </c>
      <c r="E44" s="7" t="s">
        <v>119</v>
      </c>
      <c r="F44" s="8">
        <v>2</v>
      </c>
      <c r="G44" s="9">
        <v>1872.2</v>
      </c>
      <c r="H44" s="9">
        <f>TRUNC(G44 * (1 + 22 / 100), 2)</f>
        <v>2284.08</v>
      </c>
      <c r="I44" s="9">
        <f>TRUNC(F44 * H44, 2)</f>
        <v>4568.16</v>
      </c>
      <c r="J44" s="10">
        <f t="shared" si="5"/>
        <v>7.3911158339823261E-3</v>
      </c>
    </row>
    <row r="45" spans="1:10" ht="24" customHeight="1" x14ac:dyDescent="0.2">
      <c r="A45" s="6" t="s">
        <v>120</v>
      </c>
      <c r="B45" s="8" t="s">
        <v>121</v>
      </c>
      <c r="C45" s="6" t="s">
        <v>18</v>
      </c>
      <c r="D45" s="6" t="s">
        <v>122</v>
      </c>
      <c r="E45" s="7" t="s">
        <v>64</v>
      </c>
      <c r="F45" s="8">
        <v>20</v>
      </c>
      <c r="G45" s="9">
        <v>69.87</v>
      </c>
      <c r="H45" s="9">
        <f>TRUNC(G45 * (1 + 22 / 100), 2)</f>
        <v>85.24</v>
      </c>
      <c r="I45" s="9">
        <f>TRUNC(F45 * H45, 2)</f>
        <v>1704.8</v>
      </c>
      <c r="J45" s="10">
        <f t="shared" si="5"/>
        <v>2.7583040597906091E-3</v>
      </c>
    </row>
    <row r="46" spans="1:10" ht="48" customHeight="1" x14ac:dyDescent="0.2">
      <c r="A46" s="6" t="s">
        <v>123</v>
      </c>
      <c r="B46" s="8" t="s">
        <v>124</v>
      </c>
      <c r="C46" s="6" t="s">
        <v>18</v>
      </c>
      <c r="D46" s="6" t="s">
        <v>125</v>
      </c>
      <c r="E46" s="7" t="s">
        <v>20</v>
      </c>
      <c r="F46" s="8">
        <v>540</v>
      </c>
      <c r="G46" s="9">
        <v>24.44</v>
      </c>
      <c r="H46" s="9">
        <f>TRUNC(G46 * (1 + 22 / 100), 2)</f>
        <v>29.81</v>
      </c>
      <c r="I46" s="9">
        <f>TRUNC(F46 * H46, 2)</f>
        <v>16097.4</v>
      </c>
      <c r="J46" s="10">
        <f t="shared" si="5"/>
        <v>2.6045004558935565E-2</v>
      </c>
    </row>
    <row r="47" spans="1:10" ht="24" customHeight="1" x14ac:dyDescent="0.2">
      <c r="A47" s="2" t="s">
        <v>126</v>
      </c>
      <c r="B47" s="2"/>
      <c r="C47" s="2"/>
      <c r="D47" s="2" t="s">
        <v>127</v>
      </c>
      <c r="E47" s="2"/>
      <c r="F47" s="3"/>
      <c r="G47" s="2"/>
      <c r="H47" s="2"/>
      <c r="I47" s="4">
        <v>63473.279999999999</v>
      </c>
      <c r="J47" s="5">
        <f t="shared" si="5"/>
        <v>0.10269744598323914</v>
      </c>
    </row>
    <row r="48" spans="1:10" ht="24" customHeight="1" x14ac:dyDescent="0.2">
      <c r="A48" s="24" t="s">
        <v>128</v>
      </c>
      <c r="B48" s="24"/>
      <c r="C48" s="24"/>
      <c r="D48" s="24" t="s">
        <v>36</v>
      </c>
      <c r="E48" s="24"/>
      <c r="F48" s="25"/>
      <c r="G48" s="24"/>
      <c r="H48" s="24"/>
      <c r="I48" s="26">
        <v>1672.31</v>
      </c>
      <c r="J48" s="27">
        <f t="shared" si="5"/>
        <v>2.7057364278674527E-3</v>
      </c>
    </row>
    <row r="49" spans="1:10" ht="36" customHeight="1" x14ac:dyDescent="0.2">
      <c r="A49" s="6" t="s">
        <v>129</v>
      </c>
      <c r="B49" s="8" t="s">
        <v>38</v>
      </c>
      <c r="C49" s="6" t="s">
        <v>18</v>
      </c>
      <c r="D49" s="6" t="s">
        <v>39</v>
      </c>
      <c r="E49" s="7" t="s">
        <v>20</v>
      </c>
      <c r="F49" s="8">
        <v>263</v>
      </c>
      <c r="G49" s="9">
        <v>3.59</v>
      </c>
      <c r="H49" s="9">
        <f>TRUNC(G49 * (1 + 22 / 100), 2)</f>
        <v>4.37</v>
      </c>
      <c r="I49" s="9">
        <f>TRUNC(F49 * H49, 2)</f>
        <v>1149.31</v>
      </c>
      <c r="J49" s="10">
        <f t="shared" si="5"/>
        <v>1.859541552650132E-3</v>
      </c>
    </row>
    <row r="50" spans="1:10" ht="48" customHeight="1" x14ac:dyDescent="0.2">
      <c r="A50" s="6" t="s">
        <v>130</v>
      </c>
      <c r="B50" s="8" t="s">
        <v>41</v>
      </c>
      <c r="C50" s="6" t="s">
        <v>18</v>
      </c>
      <c r="D50" s="6" t="s">
        <v>42</v>
      </c>
      <c r="E50" s="7" t="s">
        <v>20</v>
      </c>
      <c r="F50" s="8">
        <v>20</v>
      </c>
      <c r="G50" s="9">
        <v>12.46</v>
      </c>
      <c r="H50" s="9">
        <f>TRUNC(G50 * (1 + 22 / 100), 2)</f>
        <v>15.2</v>
      </c>
      <c r="I50" s="9">
        <f>TRUNC(F50 * H50, 2)</f>
        <v>304</v>
      </c>
      <c r="J50" s="10">
        <f t="shared" si="5"/>
        <v>4.9186088349152115E-4</v>
      </c>
    </row>
    <row r="51" spans="1:10" ht="36" customHeight="1" x14ac:dyDescent="0.2">
      <c r="A51" s="11" t="s">
        <v>131</v>
      </c>
      <c r="B51" s="13" t="s">
        <v>44</v>
      </c>
      <c r="C51" s="11" t="s">
        <v>18</v>
      </c>
      <c r="D51" s="11" t="s">
        <v>45</v>
      </c>
      <c r="E51" s="12" t="s">
        <v>46</v>
      </c>
      <c r="F51" s="13">
        <v>30</v>
      </c>
      <c r="G51" s="14">
        <v>5.99</v>
      </c>
      <c r="H51" s="14">
        <f>TRUNC(G51 * (1 + 22 / 100), 2)</f>
        <v>7.3</v>
      </c>
      <c r="I51" s="14">
        <f>TRUNC(F51 * H51, 2)</f>
        <v>219</v>
      </c>
      <c r="J51" s="15">
        <f t="shared" si="5"/>
        <v>3.5433399172579976E-4</v>
      </c>
    </row>
    <row r="52" spans="1:10" ht="24" customHeight="1" x14ac:dyDescent="0.2">
      <c r="A52" s="24" t="s">
        <v>132</v>
      </c>
      <c r="B52" s="24"/>
      <c r="C52" s="24"/>
      <c r="D52" s="24" t="s">
        <v>48</v>
      </c>
      <c r="E52" s="24"/>
      <c r="F52" s="25"/>
      <c r="G52" s="24"/>
      <c r="H52" s="24"/>
      <c r="I52" s="26">
        <v>43584.71</v>
      </c>
      <c r="J52" s="27">
        <f t="shared" si="5"/>
        <v>7.0518466997768869E-2</v>
      </c>
    </row>
    <row r="53" spans="1:10" ht="48" customHeight="1" x14ac:dyDescent="0.2">
      <c r="A53" s="6" t="s">
        <v>133</v>
      </c>
      <c r="B53" s="8" t="s">
        <v>50</v>
      </c>
      <c r="C53" s="6" t="s">
        <v>18</v>
      </c>
      <c r="D53" s="6" t="s">
        <v>51</v>
      </c>
      <c r="E53" s="7" t="s">
        <v>20</v>
      </c>
      <c r="F53" s="8">
        <v>192</v>
      </c>
      <c r="G53" s="9">
        <v>19.72</v>
      </c>
      <c r="H53" s="9">
        <f t="shared" ref="H53:H58" si="6">TRUNC(G53 * (1 + 22 / 100), 2)</f>
        <v>24.05</v>
      </c>
      <c r="I53" s="9">
        <f t="shared" ref="I53:I58" si="7">TRUNC(F53 * H53, 2)</f>
        <v>4617.6000000000004</v>
      </c>
      <c r="J53" s="10">
        <f t="shared" si="5"/>
        <v>7.4711079460870007E-3</v>
      </c>
    </row>
    <row r="54" spans="1:10" ht="60" customHeight="1" x14ac:dyDescent="0.2">
      <c r="A54" s="6" t="s">
        <v>134</v>
      </c>
      <c r="B54" s="8" t="s">
        <v>53</v>
      </c>
      <c r="C54" s="6" t="s">
        <v>18</v>
      </c>
      <c r="D54" s="6" t="s">
        <v>54</v>
      </c>
      <c r="E54" s="7" t="s">
        <v>20</v>
      </c>
      <c r="F54" s="8">
        <v>66</v>
      </c>
      <c r="G54" s="9">
        <v>20.05</v>
      </c>
      <c r="H54" s="9">
        <f t="shared" si="6"/>
        <v>24.46</v>
      </c>
      <c r="I54" s="9">
        <f t="shared" si="7"/>
        <v>1614.36</v>
      </c>
      <c r="J54" s="10">
        <f t="shared" si="5"/>
        <v>2.6119754469518816E-3</v>
      </c>
    </row>
    <row r="55" spans="1:10" ht="24" customHeight="1" x14ac:dyDescent="0.2">
      <c r="A55" s="6" t="s">
        <v>135</v>
      </c>
      <c r="B55" s="8" t="s">
        <v>56</v>
      </c>
      <c r="C55" s="6" t="s">
        <v>31</v>
      </c>
      <c r="D55" s="6" t="s">
        <v>57</v>
      </c>
      <c r="E55" s="7" t="s">
        <v>20</v>
      </c>
      <c r="F55" s="8">
        <v>258</v>
      </c>
      <c r="G55" s="9">
        <v>85.41</v>
      </c>
      <c r="H55" s="9">
        <f t="shared" si="6"/>
        <v>104.2</v>
      </c>
      <c r="I55" s="9">
        <f t="shared" si="7"/>
        <v>26883.599999999999</v>
      </c>
      <c r="J55" s="10">
        <f t="shared" si="5"/>
        <v>4.3496681734975846E-2</v>
      </c>
    </row>
    <row r="56" spans="1:10" ht="36" customHeight="1" x14ac:dyDescent="0.2">
      <c r="A56" s="6" t="s">
        <v>136</v>
      </c>
      <c r="B56" s="8" t="s">
        <v>59</v>
      </c>
      <c r="C56" s="6" t="s">
        <v>18</v>
      </c>
      <c r="D56" s="6" t="s">
        <v>60</v>
      </c>
      <c r="E56" s="7" t="s">
        <v>20</v>
      </c>
      <c r="F56" s="8">
        <v>263</v>
      </c>
      <c r="G56" s="9">
        <v>15.91</v>
      </c>
      <c r="H56" s="9">
        <f t="shared" si="6"/>
        <v>19.41</v>
      </c>
      <c r="I56" s="9">
        <f t="shared" si="7"/>
        <v>5104.83</v>
      </c>
      <c r="J56" s="10">
        <f t="shared" si="5"/>
        <v>8.2594282693224403E-3</v>
      </c>
    </row>
    <row r="57" spans="1:10" ht="36" customHeight="1" x14ac:dyDescent="0.2">
      <c r="A57" s="6" t="s">
        <v>137</v>
      </c>
      <c r="B57" s="8" t="s">
        <v>62</v>
      </c>
      <c r="C57" s="6" t="s">
        <v>18</v>
      </c>
      <c r="D57" s="6" t="s">
        <v>63</v>
      </c>
      <c r="E57" s="7" t="s">
        <v>64</v>
      </c>
      <c r="F57" s="8">
        <v>80</v>
      </c>
      <c r="G57" s="9">
        <v>46.44</v>
      </c>
      <c r="H57" s="9">
        <f t="shared" si="6"/>
        <v>56.65</v>
      </c>
      <c r="I57" s="9">
        <f t="shared" si="7"/>
        <v>4532</v>
      </c>
      <c r="J57" s="10">
        <f t="shared" si="5"/>
        <v>7.3326102762617555E-3</v>
      </c>
    </row>
    <row r="58" spans="1:10" ht="24" customHeight="1" x14ac:dyDescent="0.2">
      <c r="A58" s="6" t="s">
        <v>138</v>
      </c>
      <c r="B58" s="8" t="s">
        <v>66</v>
      </c>
      <c r="C58" s="6" t="s">
        <v>18</v>
      </c>
      <c r="D58" s="6" t="s">
        <v>67</v>
      </c>
      <c r="E58" s="7" t="s">
        <v>64</v>
      </c>
      <c r="F58" s="8">
        <v>21.8</v>
      </c>
      <c r="G58" s="9">
        <v>31.3</v>
      </c>
      <c r="H58" s="9">
        <f t="shared" si="6"/>
        <v>38.18</v>
      </c>
      <c r="I58" s="9">
        <f t="shared" si="7"/>
        <v>832.32</v>
      </c>
      <c r="J58" s="10">
        <f t="shared" si="5"/>
        <v>1.3466633241699436E-3</v>
      </c>
    </row>
    <row r="59" spans="1:10" ht="24" customHeight="1" x14ac:dyDescent="0.2">
      <c r="A59" s="24" t="s">
        <v>139</v>
      </c>
      <c r="B59" s="24"/>
      <c r="C59" s="24"/>
      <c r="D59" s="24" t="s">
        <v>69</v>
      </c>
      <c r="E59" s="24"/>
      <c r="F59" s="25"/>
      <c r="G59" s="24"/>
      <c r="H59" s="24"/>
      <c r="I59" s="26">
        <v>18216.259999999998</v>
      </c>
      <c r="J59" s="27">
        <f t="shared" si="5"/>
        <v>2.9473242557602815E-2</v>
      </c>
    </row>
    <row r="60" spans="1:10" ht="36" customHeight="1" x14ac:dyDescent="0.2">
      <c r="A60" s="6" t="s">
        <v>140</v>
      </c>
      <c r="B60" s="8" t="s">
        <v>71</v>
      </c>
      <c r="C60" s="6" t="s">
        <v>18</v>
      </c>
      <c r="D60" s="6" t="s">
        <v>72</v>
      </c>
      <c r="E60" s="7" t="s">
        <v>20</v>
      </c>
      <c r="F60" s="8">
        <v>78</v>
      </c>
      <c r="G60" s="9">
        <v>14.05</v>
      </c>
      <c r="H60" s="9">
        <f t="shared" ref="H60:H66" si="8">TRUNC(G60 * (1 + 22 / 100), 2)</f>
        <v>17.14</v>
      </c>
      <c r="I60" s="9">
        <f t="shared" ref="I60:I66" si="9">TRUNC(F60 * H60, 2)</f>
        <v>1336.92</v>
      </c>
      <c r="J60" s="10">
        <f t="shared" si="5"/>
        <v>2.1630876722285673E-3</v>
      </c>
    </row>
    <row r="61" spans="1:10" ht="24" customHeight="1" x14ac:dyDescent="0.2">
      <c r="A61" s="6" t="s">
        <v>141</v>
      </c>
      <c r="B61" s="8" t="s">
        <v>74</v>
      </c>
      <c r="C61" s="6" t="s">
        <v>18</v>
      </c>
      <c r="D61" s="6" t="s">
        <v>75</v>
      </c>
      <c r="E61" s="7" t="s">
        <v>20</v>
      </c>
      <c r="F61" s="8">
        <v>78</v>
      </c>
      <c r="G61" s="9">
        <v>3.86</v>
      </c>
      <c r="H61" s="9">
        <f t="shared" si="8"/>
        <v>4.7</v>
      </c>
      <c r="I61" s="9">
        <f t="shared" si="9"/>
        <v>366.6</v>
      </c>
      <c r="J61" s="10">
        <f t="shared" si="5"/>
        <v>5.9314539436839363E-4</v>
      </c>
    </row>
    <row r="62" spans="1:10" ht="48" customHeight="1" x14ac:dyDescent="0.2">
      <c r="A62" s="6" t="s">
        <v>142</v>
      </c>
      <c r="B62" s="8" t="s">
        <v>77</v>
      </c>
      <c r="C62" s="6" t="s">
        <v>18</v>
      </c>
      <c r="D62" s="6" t="s">
        <v>78</v>
      </c>
      <c r="E62" s="7" t="s">
        <v>20</v>
      </c>
      <c r="F62" s="8">
        <v>78</v>
      </c>
      <c r="G62" s="9">
        <v>32.64</v>
      </c>
      <c r="H62" s="9">
        <f t="shared" si="8"/>
        <v>39.82</v>
      </c>
      <c r="I62" s="9">
        <f t="shared" si="9"/>
        <v>3105.96</v>
      </c>
      <c r="J62" s="10">
        <f t="shared" si="5"/>
        <v>5.0253297029254108E-3</v>
      </c>
    </row>
    <row r="63" spans="1:10" ht="36" customHeight="1" x14ac:dyDescent="0.2">
      <c r="A63" s="6" t="s">
        <v>143</v>
      </c>
      <c r="B63" s="8" t="s">
        <v>80</v>
      </c>
      <c r="C63" s="6" t="s">
        <v>18</v>
      </c>
      <c r="D63" s="6" t="s">
        <v>81</v>
      </c>
      <c r="E63" s="7" t="s">
        <v>20</v>
      </c>
      <c r="F63" s="8">
        <v>78</v>
      </c>
      <c r="G63" s="9">
        <v>90.72</v>
      </c>
      <c r="H63" s="9">
        <f t="shared" si="8"/>
        <v>110.67</v>
      </c>
      <c r="I63" s="9">
        <f t="shared" si="9"/>
        <v>8632.26</v>
      </c>
      <c r="J63" s="10">
        <f t="shared" si="5"/>
        <v>1.39666810201596E-2</v>
      </c>
    </row>
    <row r="64" spans="1:10" ht="36" customHeight="1" x14ac:dyDescent="0.2">
      <c r="A64" s="6" t="s">
        <v>144</v>
      </c>
      <c r="B64" s="8" t="s">
        <v>83</v>
      </c>
      <c r="C64" s="6" t="s">
        <v>18</v>
      </c>
      <c r="D64" s="6" t="s">
        <v>84</v>
      </c>
      <c r="E64" s="7" t="s">
        <v>20</v>
      </c>
      <c r="F64" s="8">
        <v>78</v>
      </c>
      <c r="G64" s="9">
        <v>33.270000000000003</v>
      </c>
      <c r="H64" s="9">
        <f t="shared" si="8"/>
        <v>40.58</v>
      </c>
      <c r="I64" s="9">
        <f t="shared" si="9"/>
        <v>3165.24</v>
      </c>
      <c r="J64" s="10">
        <f t="shared" si="5"/>
        <v>5.1212425752062574E-3</v>
      </c>
    </row>
    <row r="65" spans="1:10" ht="24" customHeight="1" x14ac:dyDescent="0.2">
      <c r="A65" s="6" t="s">
        <v>145</v>
      </c>
      <c r="B65" s="8" t="s">
        <v>95</v>
      </c>
      <c r="C65" s="6" t="s">
        <v>18</v>
      </c>
      <c r="D65" s="6" t="s">
        <v>146</v>
      </c>
      <c r="E65" s="7" t="s">
        <v>20</v>
      </c>
      <c r="F65" s="8">
        <v>32</v>
      </c>
      <c r="G65" s="9">
        <v>3.85</v>
      </c>
      <c r="H65" s="9">
        <f t="shared" si="8"/>
        <v>4.6900000000000004</v>
      </c>
      <c r="I65" s="9">
        <f t="shared" si="9"/>
        <v>150.08000000000001</v>
      </c>
      <c r="J65" s="10">
        <f t="shared" si="5"/>
        <v>2.4282395195528782E-4</v>
      </c>
    </row>
    <row r="66" spans="1:10" ht="24" customHeight="1" x14ac:dyDescent="0.2">
      <c r="A66" s="6" t="s">
        <v>147</v>
      </c>
      <c r="B66" s="8" t="s">
        <v>98</v>
      </c>
      <c r="C66" s="6" t="s">
        <v>18</v>
      </c>
      <c r="D66" s="6" t="s">
        <v>148</v>
      </c>
      <c r="E66" s="7" t="s">
        <v>20</v>
      </c>
      <c r="F66" s="8">
        <v>32</v>
      </c>
      <c r="G66" s="9">
        <v>37.380000000000003</v>
      </c>
      <c r="H66" s="9">
        <f t="shared" si="8"/>
        <v>45.6</v>
      </c>
      <c r="I66" s="9">
        <f t="shared" si="9"/>
        <v>1459.2</v>
      </c>
      <c r="J66" s="10">
        <f t="shared" si="5"/>
        <v>2.3609322407593014E-3</v>
      </c>
    </row>
    <row r="67" spans="1:10" ht="24" customHeight="1" x14ac:dyDescent="0.2">
      <c r="A67" s="2" t="s">
        <v>149</v>
      </c>
      <c r="B67" s="2"/>
      <c r="C67" s="2"/>
      <c r="D67" s="2" t="s">
        <v>150</v>
      </c>
      <c r="E67" s="2"/>
      <c r="F67" s="3"/>
      <c r="G67" s="2"/>
      <c r="H67" s="2"/>
      <c r="I67" s="4">
        <v>18716.5</v>
      </c>
      <c r="J67" s="5">
        <f t="shared" si="5"/>
        <v>3.0282612585095577E-2</v>
      </c>
    </row>
    <row r="68" spans="1:10" ht="48" customHeight="1" x14ac:dyDescent="0.2">
      <c r="A68" s="6" t="s">
        <v>151</v>
      </c>
      <c r="B68" s="8" t="s">
        <v>152</v>
      </c>
      <c r="C68" s="6" t="s">
        <v>117</v>
      </c>
      <c r="D68" s="6" t="s">
        <v>153</v>
      </c>
      <c r="E68" s="7" t="s">
        <v>154</v>
      </c>
      <c r="F68" s="8">
        <v>150</v>
      </c>
      <c r="G68" s="9">
        <v>52.35</v>
      </c>
      <c r="H68" s="9">
        <f>TRUNC(G68 * (1 + 22 / 100), 2)</f>
        <v>63.86</v>
      </c>
      <c r="I68" s="9">
        <f>TRUNC(F68 * H68, 2)</f>
        <v>9579</v>
      </c>
      <c r="J68" s="10">
        <f t="shared" si="5"/>
        <v>1.5498471720280529E-2</v>
      </c>
    </row>
    <row r="69" spans="1:10" ht="24" customHeight="1" x14ac:dyDescent="0.2">
      <c r="A69" s="6" t="s">
        <v>155</v>
      </c>
      <c r="B69" s="8" t="s">
        <v>156</v>
      </c>
      <c r="C69" s="6" t="s">
        <v>18</v>
      </c>
      <c r="D69" s="6" t="s">
        <v>157</v>
      </c>
      <c r="E69" s="7" t="s">
        <v>20</v>
      </c>
      <c r="F69" s="8">
        <v>2150</v>
      </c>
      <c r="G69" s="9">
        <v>3.49</v>
      </c>
      <c r="H69" s="9">
        <f>TRUNC(G69 * (1 + 22 / 100), 2)</f>
        <v>4.25</v>
      </c>
      <c r="I69" s="9">
        <f>TRUNC(F69 * H69, 2)</f>
        <v>9137.5</v>
      </c>
      <c r="J69" s="10">
        <f t="shared" ref="J69" si="10">I69 / 618060.94</f>
        <v>1.4784140864815047E-2</v>
      </c>
    </row>
    <row r="70" spans="1:10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</row>
    <row r="71" spans="1:10" x14ac:dyDescent="0.2">
      <c r="A71" s="29"/>
      <c r="B71" s="29"/>
      <c r="C71" s="29"/>
      <c r="D71" s="19"/>
      <c r="E71" s="18"/>
      <c r="F71" s="30" t="s">
        <v>158</v>
      </c>
      <c r="G71" s="29"/>
      <c r="H71" s="31">
        <v>506680.57</v>
      </c>
      <c r="I71" s="29"/>
      <c r="J71" s="29"/>
    </row>
    <row r="72" spans="1:10" x14ac:dyDescent="0.2">
      <c r="A72" s="29"/>
      <c r="B72" s="29"/>
      <c r="C72" s="29"/>
      <c r="D72" s="19"/>
      <c r="E72" s="18"/>
      <c r="F72" s="30" t="s">
        <v>161</v>
      </c>
      <c r="G72" s="29"/>
      <c r="H72" s="31">
        <v>111380.37</v>
      </c>
      <c r="I72" s="29"/>
      <c r="J72" s="29"/>
    </row>
    <row r="73" spans="1:10" x14ac:dyDescent="0.2">
      <c r="A73" s="29"/>
      <c r="B73" s="29"/>
      <c r="C73" s="29"/>
      <c r="D73" s="19"/>
      <c r="E73" s="18"/>
      <c r="F73" s="30" t="s">
        <v>159</v>
      </c>
      <c r="G73" s="29"/>
      <c r="H73" s="31">
        <v>618060.93999999994</v>
      </c>
      <c r="I73" s="29"/>
      <c r="J73" s="29"/>
    </row>
    <row r="74" spans="1:10" ht="60" customHeight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</row>
    <row r="75" spans="1:10" ht="69.95" customHeight="1" x14ac:dyDescent="0.2">
      <c r="A75" s="32"/>
      <c r="B75" s="33"/>
      <c r="C75" s="33"/>
      <c r="D75" s="33"/>
      <c r="E75" s="33"/>
      <c r="F75" s="33"/>
      <c r="G75" s="33"/>
      <c r="H75" s="33"/>
      <c r="I75" s="33"/>
      <c r="J75" s="33"/>
    </row>
  </sheetData>
  <mergeCells count="17">
    <mergeCell ref="E1:F1"/>
    <mergeCell ref="G1:H1"/>
    <mergeCell ref="I1:J1"/>
    <mergeCell ref="E2:F2"/>
    <mergeCell ref="G2:H2"/>
    <mergeCell ref="I2:J2"/>
    <mergeCell ref="A73:C73"/>
    <mergeCell ref="F73:G73"/>
    <mergeCell ref="H73:J73"/>
    <mergeCell ref="A75:J75"/>
    <mergeCell ref="A3:J3"/>
    <mergeCell ref="A71:C71"/>
    <mergeCell ref="F71:G71"/>
    <mergeCell ref="H71:J71"/>
    <mergeCell ref="A72:C72"/>
    <mergeCell ref="F72:G72"/>
    <mergeCell ref="H72:J72"/>
  </mergeCells>
  <pageMargins left="0.5" right="0.5" top="1" bottom="1" header="0.5" footer="0.5"/>
  <pageSetup paperSize="9" scale="51" fitToHeight="0" orientation="portrait" r:id="rId1"/>
  <headerFooter>
    <oddHeader>&amp;L &amp;CCEFET/RJ - Centro Federal de Educação Tecnológica Celso Suckow da Fonseca 
CNPJ: 42.441.758/0001-05 &amp;R</oddHeader>
    <oddFooter>&amp;L &amp;CAvenida Maracanã  - Maracanã - Rio de Janeiro / RJ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André Marques</cp:lastModifiedBy>
  <cp:revision>0</cp:revision>
  <cp:lastPrinted>2021-08-20T18:54:16Z</cp:lastPrinted>
  <dcterms:created xsi:type="dcterms:W3CDTF">2021-07-15T10:11:10Z</dcterms:created>
  <dcterms:modified xsi:type="dcterms:W3CDTF">2021-08-20T18:54:32Z</dcterms:modified>
</cp:coreProperties>
</file>